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4445" windowHeight="10020" firstSheet="2" activeTab="4"/>
  </bookViews>
  <sheets>
    <sheet name="annual 2018" sheetId="1" r:id="rId1"/>
    <sheet name="4ekw.2019" sheetId="2" r:id="rId2"/>
    <sheet name="annual 2019" sheetId="5" r:id="rId3"/>
    <sheet name="Import 10 bel" sheetId="4" r:id="rId4"/>
    <sheet name="Export 10bel" sheetId="3" r:id="rId5"/>
  </sheets>
  <calcPr calcId="124519"/>
</workbook>
</file>

<file path=xl/calcChain.xml><?xml version="1.0" encoding="utf-8"?>
<calcChain xmlns="http://schemas.openxmlformats.org/spreadsheetml/2006/main">
  <c r="D28" i="5"/>
  <c r="C28"/>
  <c r="E28"/>
  <c r="B28"/>
  <c r="F27"/>
  <c r="E27"/>
  <c r="F26"/>
  <c r="E26"/>
  <c r="E25"/>
  <c r="E24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28"/>
  <c r="D30" i="1"/>
  <c r="E30"/>
  <c r="C30"/>
  <c r="B30"/>
  <c r="F29"/>
  <c r="E29"/>
  <c r="F28"/>
  <c r="E28"/>
  <c r="E27"/>
  <c r="E26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D31" i="2"/>
  <c r="C31"/>
  <c r="B31"/>
  <c r="E30"/>
  <c r="F30"/>
  <c r="E29"/>
  <c r="F29"/>
  <c r="E25"/>
  <c r="F25"/>
  <c r="E24"/>
  <c r="F24"/>
  <c r="E23"/>
  <c r="F23"/>
  <c r="E22"/>
  <c r="F22"/>
  <c r="E21"/>
  <c r="F21"/>
  <c r="E20"/>
  <c r="F20"/>
  <c r="E19"/>
  <c r="F19"/>
  <c r="E18"/>
  <c r="F18"/>
  <c r="E17"/>
  <c r="F17"/>
  <c r="E16"/>
  <c r="F16"/>
  <c r="E15"/>
  <c r="F15"/>
  <c r="E14"/>
  <c r="F14"/>
  <c r="E13"/>
  <c r="F13"/>
  <c r="E12"/>
  <c r="F12"/>
  <c r="E11"/>
  <c r="F11"/>
  <c r="E10"/>
  <c r="F10"/>
  <c r="E9"/>
  <c r="E31"/>
  <c r="F9"/>
  <c r="F31"/>
  <c r="F30" i="1"/>
</calcChain>
</file>

<file path=xl/sharedStrings.xml><?xml version="1.0" encoding="utf-8"?>
<sst xmlns="http://schemas.openxmlformats.org/spreadsheetml/2006/main" count="168" uniqueCount="77">
  <si>
    <t>Import</t>
  </si>
  <si>
    <t>Domestic Export</t>
  </si>
  <si>
    <t>Re Export</t>
  </si>
  <si>
    <t>Year</t>
  </si>
  <si>
    <t>2018</t>
  </si>
  <si>
    <t>2019</t>
  </si>
  <si>
    <t>HSGROEP \ FLOW</t>
  </si>
  <si>
    <t>01:Live animals and animal products</t>
  </si>
  <si>
    <t>02:Vegetable products</t>
  </si>
  <si>
    <t>03:Animal or vegetable fats and oils + their products, edible fats, waxes</t>
  </si>
  <si>
    <t>04:Foodstuffs, beverages, spirits, tobacco and tobacco substitutes</t>
  </si>
  <si>
    <t>05:Mineral products</t>
  </si>
  <si>
    <t>06:Products of chemical or allied industries</t>
  </si>
  <si>
    <t>07:Plastics, rubber and articles thereof</t>
  </si>
  <si>
    <t>08:Hides and skins, leather, art. thereof, travel goods, art. of animal gut</t>
  </si>
  <si>
    <t>09:Wood,charcoal,cork,and art. thereof,plaiting materials,basket-&amp; wickerware</t>
  </si>
  <si>
    <t>10:Pulp, paper, paperboard and art. thereof</t>
  </si>
  <si>
    <t>11:Textiles and textile articles</t>
  </si>
  <si>
    <t>12:Footwear,headgear etc..,feathers, artificial flowers,art. of human hair</t>
  </si>
  <si>
    <t>13:Stoneware,plaster,cement,ceramic products, glass and glassware</t>
  </si>
  <si>
    <t>14:Pearls, precious &amp; semi- stones, precious metals, imitation jewellery,coins</t>
  </si>
  <si>
    <t>15:Base metals and articles of base metal</t>
  </si>
  <si>
    <t>16:Machinery and appliances, electr. equipm. sound and video equipm.</t>
  </si>
  <si>
    <t>17:Vehicles, aircraft, vessels and associated equipment</t>
  </si>
  <si>
    <t>18:Optical,photographic,measuring and precision equipment,musical instruments</t>
  </si>
  <si>
    <t>19:Arms and ammunition</t>
  </si>
  <si>
    <t>20:Miscellaneous manufactured articles</t>
  </si>
  <si>
    <t>21:Art objects</t>
  </si>
  <si>
    <t>22:Not Elsewhere Classified</t>
  </si>
  <si>
    <t>Tot.exporten</t>
  </si>
  <si>
    <t>Handelsbalans</t>
  </si>
  <si>
    <t>***</t>
  </si>
  <si>
    <t>Totaal</t>
  </si>
  <si>
    <t>Import,export,re-export, totale export en handelsbalans per HS groep, 2018</t>
  </si>
  <si>
    <t>Import,export,re-export, totale export en handelsbalans per HS groep, 2019</t>
  </si>
  <si>
    <t>Ranking</t>
  </si>
  <si>
    <t>Countries: 4th Quarter  2018</t>
  </si>
  <si>
    <t>AE:United Arab Emirates</t>
  </si>
  <si>
    <t>BE:Belgium</t>
  </si>
  <si>
    <t>CH:Switzerland</t>
  </si>
  <si>
    <t>TT:Trinidad and Tobago</t>
  </si>
  <si>
    <t>GY:Guyana</t>
  </si>
  <si>
    <t>NL:Netherlands</t>
  </si>
  <si>
    <t>JM:Jamaica</t>
  </si>
  <si>
    <t>SG:Singapore</t>
  </si>
  <si>
    <t>CN:China</t>
  </si>
  <si>
    <t>FR:France</t>
  </si>
  <si>
    <t>US:United States of America</t>
  </si>
  <si>
    <t>Totaal/ Total ( 212,154,526)</t>
  </si>
  <si>
    <t>Totaal/ Total ( 1,275,920,886)</t>
  </si>
  <si>
    <t>Top 10 als % van overall =  91</t>
  </si>
  <si>
    <t>Countries: 2019</t>
  </si>
  <si>
    <t>AG:Antigua</t>
  </si>
  <si>
    <t>BR:Brazil</t>
  </si>
  <si>
    <t>JP:Japan</t>
  </si>
  <si>
    <t>PA:Panama</t>
  </si>
  <si>
    <t>CA:Canada</t>
  </si>
  <si>
    <t>CO:Colombia</t>
  </si>
  <si>
    <t>Totaal/ Total ( 278,902,423)</t>
  </si>
  <si>
    <t xml:space="preserve">Alg. Totaal/Overall Total (354,022,155)
</t>
  </si>
  <si>
    <t>Top 10 als % van overall =  79</t>
  </si>
  <si>
    <t>LC:Saint Lucia</t>
  </si>
  <si>
    <t>Top 10 als % van overall =  77</t>
  </si>
  <si>
    <t xml:space="preserve">Alg. Totaal/Overall Total(1,711,449,972)
</t>
  </si>
  <si>
    <t>Totaal/ Total ( 1,316,866,621)</t>
  </si>
  <si>
    <t xml:space="preserve">Alg. Totaal/Overall Total (249,769,563)
</t>
  </si>
  <si>
    <t xml:space="preserve">Alg. Totaal/Overall Total(1,460,965,563)
</t>
  </si>
  <si>
    <t>Top 10 als % van overall =  87</t>
  </si>
  <si>
    <t xml:space="preserve">Tot. exporten </t>
  </si>
  <si>
    <t xml:space="preserve">handelsbalans </t>
  </si>
  <si>
    <t>*** sum of groep 18,19 and 20</t>
  </si>
  <si>
    <r>
      <t>Import,export,re-export, totale export en handelsbalans per HS groep,4</t>
    </r>
    <r>
      <rPr>
        <b/>
        <vertAlign val="superscript"/>
        <sz val="11"/>
        <color indexed="8"/>
        <rFont val="Calibri"/>
        <family val="2"/>
      </rPr>
      <t>e</t>
    </r>
    <r>
      <rPr>
        <b/>
        <sz val="11"/>
        <color indexed="8"/>
        <rFont val="Calibri"/>
        <family val="2"/>
      </rPr>
      <t xml:space="preserve"> kwartaal 2019</t>
    </r>
  </si>
  <si>
    <t>Jaarcijfer</t>
  </si>
  <si>
    <t>Landen : 4e kw.2018</t>
  </si>
  <si>
    <t>Landen : Annual 2019</t>
  </si>
  <si>
    <r>
      <t>10 Belangrijkste Import  landen 4</t>
    </r>
    <r>
      <rPr>
        <b/>
        <vertAlign val="superscript"/>
        <sz val="11"/>
        <color indexed="8"/>
        <rFont val="Calibri"/>
        <family val="2"/>
      </rPr>
      <t>e</t>
    </r>
    <r>
      <rPr>
        <b/>
        <sz val="11"/>
        <color indexed="8"/>
        <rFont val="Calibri"/>
        <family val="2"/>
      </rPr>
      <t xml:space="preserve"> kw 2018 en jaar 2019</t>
    </r>
  </si>
  <si>
    <r>
      <t>10 Belangrijkste Export landen 4</t>
    </r>
    <r>
      <rPr>
        <b/>
        <vertAlign val="superscript"/>
        <sz val="11"/>
        <color indexed="8"/>
        <rFont val="Calibri"/>
        <family val="2"/>
      </rPr>
      <t>e</t>
    </r>
    <r>
      <rPr>
        <b/>
        <sz val="11"/>
        <color indexed="8"/>
        <rFont val="Calibri"/>
        <family val="2"/>
      </rPr>
      <t xml:space="preserve"> kw 2018 en Jaar 2019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</si>
</sst>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164" fontId="5" fillId="0" borderId="0" xfId="1" applyNumberFormat="1" applyFont="1"/>
    <xf numFmtId="164" fontId="5" fillId="0" borderId="1" xfId="1" applyNumberFormat="1" applyFont="1" applyBorder="1"/>
    <xf numFmtId="3" fontId="5" fillId="0" borderId="1" xfId="1" applyNumberFormat="1" applyFont="1" applyBorder="1"/>
    <xf numFmtId="16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164" fontId="6" fillId="0" borderId="2" xfId="1" applyNumberFormat="1" applyFont="1" applyBorder="1"/>
    <xf numFmtId="164" fontId="6" fillId="0" borderId="3" xfId="1" applyNumberFormat="1" applyFont="1" applyBorder="1"/>
    <xf numFmtId="3" fontId="6" fillId="0" borderId="2" xfId="1" applyNumberFormat="1" applyFont="1" applyBorder="1"/>
    <xf numFmtId="164" fontId="6" fillId="0" borderId="2" xfId="0" applyNumberFormat="1" applyFont="1" applyBorder="1"/>
    <xf numFmtId="3" fontId="6" fillId="0" borderId="2" xfId="0" applyNumberFormat="1" applyFont="1" applyBorder="1"/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2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9" xfId="0" applyBorder="1"/>
    <xf numFmtId="0" fontId="6" fillId="0" borderId="2" xfId="0" applyFont="1" applyBorder="1"/>
    <xf numFmtId="0" fontId="0" fillId="0" borderId="5" xfId="0" applyBorder="1"/>
    <xf numFmtId="0" fontId="6" fillId="0" borderId="2" xfId="0" applyFont="1" applyFill="1" applyBorder="1" applyAlignment="1">
      <alignment wrapText="1"/>
    </xf>
    <xf numFmtId="0" fontId="0" fillId="0" borderId="8" xfId="0" applyBorder="1"/>
    <xf numFmtId="0" fontId="0" fillId="0" borderId="5" xfId="0" applyBorder="1" applyAlignment="1">
      <alignment wrapText="1"/>
    </xf>
    <xf numFmtId="164" fontId="5" fillId="0" borderId="1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/>
    <xf numFmtId="3" fontId="5" fillId="0" borderId="1" xfId="1" applyNumberFormat="1" applyFont="1" applyBorder="1"/>
    <xf numFmtId="3" fontId="5" fillId="0" borderId="0" xfId="1" applyNumberFormat="1" applyFont="1"/>
    <xf numFmtId="164" fontId="5" fillId="0" borderId="9" xfId="1" applyNumberFormat="1" applyFont="1" applyBorder="1"/>
    <xf numFmtId="0" fontId="6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/>
    <xf numFmtId="3" fontId="5" fillId="0" borderId="1" xfId="1" applyNumberFormat="1" applyFont="1" applyBorder="1"/>
    <xf numFmtId="3" fontId="5" fillId="0" borderId="0" xfId="1" applyNumberFormat="1" applyFont="1"/>
    <xf numFmtId="164" fontId="5" fillId="0" borderId="9" xfId="1" applyNumberFormat="1" applyFont="1" applyBorder="1"/>
    <xf numFmtId="0" fontId="6" fillId="0" borderId="6" xfId="0" applyFont="1" applyBorder="1" applyAlignment="1">
      <alignment wrapText="1"/>
    </xf>
    <xf numFmtId="164" fontId="6" fillId="0" borderId="4" xfId="1" applyNumberFormat="1" applyFont="1" applyBorder="1"/>
    <xf numFmtId="164" fontId="6" fillId="0" borderId="4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3"/>
  <sheetViews>
    <sheetView workbookViewId="0">
      <selection activeCell="J21" sqref="J21"/>
    </sheetView>
  </sheetViews>
  <sheetFormatPr defaultRowHeight="14.1" customHeight="1"/>
  <cols>
    <col min="1" max="1" width="38.28515625" style="12" customWidth="1"/>
    <col min="2" max="2" width="14.5703125" style="1" customWidth="1"/>
    <col min="3" max="3" width="18" style="1" customWidth="1"/>
    <col min="4" max="4" width="16.7109375" style="1" customWidth="1"/>
    <col min="5" max="5" width="16.140625" style="1" customWidth="1"/>
    <col min="6" max="6" width="16.7109375" style="1" customWidth="1"/>
  </cols>
  <sheetData>
    <row r="3" spans="1:6" ht="14.1" customHeight="1">
      <c r="A3" s="14" t="s">
        <v>33</v>
      </c>
      <c r="B3" s="15"/>
      <c r="C3" s="15"/>
      <c r="D3"/>
    </row>
    <row r="5" spans="1:6" ht="14.1" customHeight="1">
      <c r="A5" s="12" t="s">
        <v>72</v>
      </c>
    </row>
    <row r="6" spans="1:6" ht="14.1" customHeight="1">
      <c r="A6" s="16" t="s">
        <v>3</v>
      </c>
      <c r="B6" s="44" t="s">
        <v>4</v>
      </c>
      <c r="C6" s="45"/>
      <c r="D6" s="45"/>
      <c r="E6" s="45"/>
      <c r="F6" s="46"/>
    </row>
    <row r="7" spans="1:6" ht="14.1" customHeight="1">
      <c r="A7" s="34" t="s">
        <v>6</v>
      </c>
      <c r="B7" s="7" t="s">
        <v>0</v>
      </c>
      <c r="C7" s="8" t="s">
        <v>1</v>
      </c>
      <c r="D7" s="7" t="s">
        <v>2</v>
      </c>
      <c r="E7" s="7" t="s">
        <v>68</v>
      </c>
      <c r="F7" s="7" t="s">
        <v>69</v>
      </c>
    </row>
    <row r="8" spans="1:6" ht="14.1" customHeight="1">
      <c r="A8" s="27" t="s">
        <v>7</v>
      </c>
      <c r="B8" s="28">
        <v>37522512.968000002</v>
      </c>
      <c r="C8" s="29">
        <v>44617744.203000002</v>
      </c>
      <c r="D8" s="28">
        <v>5731441.29</v>
      </c>
      <c r="E8" s="28">
        <f>C8+D8</f>
        <v>50349185.493000001</v>
      </c>
      <c r="F8" s="31">
        <f>C8+D8-B8</f>
        <v>12826672.524999999</v>
      </c>
    </row>
    <row r="9" spans="1:6" ht="14.1" customHeight="1">
      <c r="A9" s="27" t="s">
        <v>8</v>
      </c>
      <c r="B9" s="28">
        <v>36843938.228</v>
      </c>
      <c r="C9" s="29">
        <v>53790583.346000001</v>
      </c>
      <c r="D9" s="28">
        <v>404378.978</v>
      </c>
      <c r="E9" s="28">
        <f t="shared" ref="E9:E30" si="0">C9+D9</f>
        <v>54194962.324000001</v>
      </c>
      <c r="F9" s="31">
        <f t="shared" ref="F9:F29" si="1">C9+D9-B9</f>
        <v>17351024.096000001</v>
      </c>
    </row>
    <row r="10" spans="1:6" ht="14.1" customHeight="1">
      <c r="A10" s="27" t="s">
        <v>9</v>
      </c>
      <c r="B10" s="28">
        <v>17293761.618000001</v>
      </c>
      <c r="C10" s="29">
        <v>1094232.227</v>
      </c>
      <c r="D10" s="28">
        <v>57841.741000000002</v>
      </c>
      <c r="E10" s="28">
        <f t="shared" si="0"/>
        <v>1152073.9679999999</v>
      </c>
      <c r="F10" s="31">
        <f t="shared" si="1"/>
        <v>-16141687.65</v>
      </c>
    </row>
    <row r="11" spans="1:6" ht="14.1" customHeight="1">
      <c r="A11" s="27" t="s">
        <v>10</v>
      </c>
      <c r="B11" s="28">
        <v>125482830.398</v>
      </c>
      <c r="C11" s="29">
        <v>8100886.7609999999</v>
      </c>
      <c r="D11" s="28">
        <v>39966184.443999998</v>
      </c>
      <c r="E11" s="28">
        <f t="shared" si="0"/>
        <v>48067071.204999998</v>
      </c>
      <c r="F11" s="31">
        <f t="shared" si="1"/>
        <v>-77415759.193000004</v>
      </c>
    </row>
    <row r="12" spans="1:6" ht="14.1" customHeight="1">
      <c r="A12" s="27" t="s">
        <v>11</v>
      </c>
      <c r="B12" s="28">
        <v>144694339.873</v>
      </c>
      <c r="C12" s="29">
        <v>143212906.71900001</v>
      </c>
      <c r="D12" s="28">
        <v>139411.47399999999</v>
      </c>
      <c r="E12" s="28">
        <f t="shared" si="0"/>
        <v>143352318.19300002</v>
      </c>
      <c r="F12" s="31">
        <f t="shared" si="1"/>
        <v>-1342021.6799999774</v>
      </c>
    </row>
    <row r="13" spans="1:6" ht="14.1" customHeight="1">
      <c r="A13" s="27" t="s">
        <v>12</v>
      </c>
      <c r="B13" s="28">
        <v>159555251.77000001</v>
      </c>
      <c r="C13" s="29">
        <v>6724481.1579999998</v>
      </c>
      <c r="D13" s="28">
        <v>1015641.409</v>
      </c>
      <c r="E13" s="28">
        <f t="shared" si="0"/>
        <v>7740122.5669999998</v>
      </c>
      <c r="F13" s="31">
        <f t="shared" si="1"/>
        <v>-151815129.20300001</v>
      </c>
    </row>
    <row r="14" spans="1:6" ht="14.1" customHeight="1">
      <c r="A14" s="27" t="s">
        <v>13</v>
      </c>
      <c r="B14" s="28">
        <v>107588061.955</v>
      </c>
      <c r="C14" s="29">
        <v>3053273.2179999999</v>
      </c>
      <c r="D14" s="28">
        <v>151359.39300000001</v>
      </c>
      <c r="E14" s="28">
        <f t="shared" si="0"/>
        <v>3204632.611</v>
      </c>
      <c r="F14" s="31">
        <f t="shared" si="1"/>
        <v>-104383429.344</v>
      </c>
    </row>
    <row r="15" spans="1:6" ht="14.1" customHeight="1">
      <c r="A15" s="27" t="s">
        <v>14</v>
      </c>
      <c r="B15" s="28">
        <v>1913016.128</v>
      </c>
      <c r="C15" s="29">
        <v>164684.97200000001</v>
      </c>
      <c r="D15" s="28">
        <v>16783.179</v>
      </c>
      <c r="E15" s="28">
        <f t="shared" si="0"/>
        <v>181468.15100000001</v>
      </c>
      <c r="F15" s="31">
        <f t="shared" si="1"/>
        <v>-1731547.977</v>
      </c>
    </row>
    <row r="16" spans="1:6" ht="14.1" customHeight="1">
      <c r="A16" s="27" t="s">
        <v>15</v>
      </c>
      <c r="B16" s="28">
        <v>4075224.9470000002</v>
      </c>
      <c r="C16" s="29">
        <v>68248294.751000002</v>
      </c>
      <c r="D16" s="28"/>
      <c r="E16" s="28">
        <f t="shared" si="0"/>
        <v>68248294.751000002</v>
      </c>
      <c r="F16" s="31">
        <f t="shared" si="1"/>
        <v>64173069.804000005</v>
      </c>
    </row>
    <row r="17" spans="1:7" ht="14.1" customHeight="1">
      <c r="A17" s="27" t="s">
        <v>16</v>
      </c>
      <c r="B17" s="28">
        <v>31753162.862</v>
      </c>
      <c r="C17" s="29">
        <v>807217.22900000005</v>
      </c>
      <c r="D17" s="28">
        <v>991793.7</v>
      </c>
      <c r="E17" s="28">
        <f t="shared" si="0"/>
        <v>1799010.929</v>
      </c>
      <c r="F17" s="31">
        <f t="shared" si="1"/>
        <v>-29954151.932999998</v>
      </c>
    </row>
    <row r="18" spans="1:7" ht="14.1" customHeight="1">
      <c r="A18" s="27" t="s">
        <v>17</v>
      </c>
      <c r="B18" s="28">
        <v>24629930.581</v>
      </c>
      <c r="C18" s="29">
        <v>944049.02300000004</v>
      </c>
      <c r="D18" s="28">
        <v>57392.7</v>
      </c>
      <c r="E18" s="28">
        <f t="shared" si="0"/>
        <v>1001441.723</v>
      </c>
      <c r="F18" s="31">
        <f t="shared" si="1"/>
        <v>-23628488.857999999</v>
      </c>
    </row>
    <row r="19" spans="1:7" ht="14.1" customHeight="1">
      <c r="A19" s="27" t="s">
        <v>18</v>
      </c>
      <c r="B19" s="28">
        <v>6933604.358</v>
      </c>
      <c r="C19" s="29">
        <v>332413.27600000001</v>
      </c>
      <c r="D19" s="28">
        <v>23537.924999999999</v>
      </c>
      <c r="E19" s="28">
        <f t="shared" si="0"/>
        <v>355951.201</v>
      </c>
      <c r="F19" s="31">
        <f t="shared" si="1"/>
        <v>-6577653.1569999997</v>
      </c>
    </row>
    <row r="20" spans="1:7" ht="14.1" customHeight="1">
      <c r="A20" s="27" t="s">
        <v>19</v>
      </c>
      <c r="B20" s="28">
        <v>19295781.838</v>
      </c>
      <c r="C20" s="29">
        <v>3276621.696</v>
      </c>
      <c r="D20" s="28">
        <v>1837.4770000000001</v>
      </c>
      <c r="E20" s="28">
        <f t="shared" si="0"/>
        <v>3278459.173</v>
      </c>
      <c r="F20" s="31">
        <f t="shared" si="1"/>
        <v>-16017322.664999999</v>
      </c>
    </row>
    <row r="21" spans="1:7" ht="14.1" customHeight="1">
      <c r="A21" s="27" t="s">
        <v>20</v>
      </c>
      <c r="B21" s="28">
        <v>59761.885999999999</v>
      </c>
      <c r="C21" s="29">
        <v>1001644267.835</v>
      </c>
      <c r="D21" s="28">
        <v>4740.5990000000002</v>
      </c>
      <c r="E21" s="28">
        <f t="shared" si="0"/>
        <v>1001649008.434</v>
      </c>
      <c r="F21" s="31">
        <f t="shared" si="1"/>
        <v>1001589246.548</v>
      </c>
    </row>
    <row r="22" spans="1:7" ht="14.1" customHeight="1">
      <c r="A22" s="27" t="s">
        <v>21</v>
      </c>
      <c r="B22" s="28">
        <v>123181462.61300001</v>
      </c>
      <c r="C22" s="29">
        <v>10376394.183</v>
      </c>
      <c r="D22" s="28">
        <v>246265.12599999999</v>
      </c>
      <c r="E22" s="28">
        <f t="shared" si="0"/>
        <v>10622659.309</v>
      </c>
      <c r="F22" s="31">
        <f t="shared" si="1"/>
        <v>-112558803.30400001</v>
      </c>
    </row>
    <row r="23" spans="1:7" ht="14.1" customHeight="1">
      <c r="A23" s="27" t="s">
        <v>22</v>
      </c>
      <c r="B23" s="28">
        <v>491477139.63599998</v>
      </c>
      <c r="C23" s="29">
        <v>82283803.311000004</v>
      </c>
      <c r="D23" s="28">
        <v>1947514.2690000001</v>
      </c>
      <c r="E23" s="28">
        <f t="shared" si="0"/>
        <v>84231317.579999998</v>
      </c>
      <c r="F23" s="31">
        <f t="shared" si="1"/>
        <v>-407245822.05599999</v>
      </c>
    </row>
    <row r="24" spans="1:7" ht="14.1" customHeight="1">
      <c r="A24" s="27" t="s">
        <v>23</v>
      </c>
      <c r="B24" s="28">
        <v>141531652.84599999</v>
      </c>
      <c r="C24" s="29">
        <v>11064618.169</v>
      </c>
      <c r="D24" s="28">
        <v>1002653.319</v>
      </c>
      <c r="E24" s="28">
        <f t="shared" si="0"/>
        <v>12067271.488</v>
      </c>
      <c r="F24" s="31">
        <f t="shared" si="1"/>
        <v>-129464381.35799998</v>
      </c>
    </row>
    <row r="25" spans="1:7" ht="14.1" customHeight="1">
      <c r="A25" s="27" t="s">
        <v>24</v>
      </c>
      <c r="B25" s="28"/>
      <c r="C25" s="30"/>
      <c r="D25" s="28"/>
      <c r="E25" s="28">
        <f t="shared" si="0"/>
        <v>0</v>
      </c>
      <c r="F25" s="28"/>
    </row>
    <row r="26" spans="1:7" ht="14.1" customHeight="1">
      <c r="A26" s="27" t="s">
        <v>25</v>
      </c>
      <c r="B26" s="31">
        <v>51626761.441</v>
      </c>
      <c r="C26" s="32">
        <v>4946176.8149999995</v>
      </c>
      <c r="D26" s="31">
        <v>5526528.9469999997</v>
      </c>
      <c r="E26" s="28">
        <f t="shared" si="0"/>
        <v>10472705.761999998</v>
      </c>
      <c r="F26" s="31">
        <v>-41154055.679000005</v>
      </c>
      <c r="G26" s="14" t="s">
        <v>31</v>
      </c>
    </row>
    <row r="27" spans="1:7" ht="14.1" customHeight="1">
      <c r="A27" s="27" t="s">
        <v>26</v>
      </c>
      <c r="B27" s="28"/>
      <c r="C27" s="30"/>
      <c r="D27" s="28"/>
      <c r="E27" s="28">
        <f t="shared" si="0"/>
        <v>0</v>
      </c>
      <c r="F27" s="28"/>
    </row>
    <row r="28" spans="1:7" ht="14.1" customHeight="1">
      <c r="A28" s="27" t="s">
        <v>27</v>
      </c>
      <c r="B28" s="28">
        <v>22390.36</v>
      </c>
      <c r="C28" s="29">
        <v>47188.328999999998</v>
      </c>
      <c r="D28" s="28"/>
      <c r="E28" s="28">
        <f t="shared" si="0"/>
        <v>47188.328999999998</v>
      </c>
      <c r="F28" s="31">
        <f t="shared" si="1"/>
        <v>24797.968999999997</v>
      </c>
    </row>
    <row r="29" spans="1:7" ht="14.1" customHeight="1">
      <c r="A29" s="27" t="s">
        <v>28</v>
      </c>
      <c r="B29" s="33">
        <v>1416935.85</v>
      </c>
      <c r="C29" s="29">
        <v>800099.46799999999</v>
      </c>
      <c r="D29" s="28">
        <v>1907.26</v>
      </c>
      <c r="E29" s="28">
        <f t="shared" si="0"/>
        <v>802006.728</v>
      </c>
      <c r="F29" s="31">
        <f t="shared" si="1"/>
        <v>-614929.12200000009</v>
      </c>
    </row>
    <row r="30" spans="1:7" ht="14.1" customHeight="1">
      <c r="A30" s="13" t="s">
        <v>32</v>
      </c>
      <c r="B30" s="7">
        <f>SUM(B8:B29)</f>
        <v>1526897522.1559999</v>
      </c>
      <c r="C30" s="8">
        <f>SUM(C8:C29)</f>
        <v>1445529936.6890001</v>
      </c>
      <c r="D30" s="7">
        <f>SUM(D8:D29)</f>
        <v>57287213.229999997</v>
      </c>
      <c r="E30" s="7">
        <f t="shared" si="0"/>
        <v>1502817149.9190001</v>
      </c>
      <c r="F30" s="9">
        <f>SUM(F8:F29)</f>
        <v>-24080372.237000037</v>
      </c>
    </row>
    <row r="33" spans="1:1" ht="14.1" customHeight="1">
      <c r="A33" s="35" t="s">
        <v>70</v>
      </c>
    </row>
  </sheetData>
  <mergeCells count="1"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G35"/>
  <sheetViews>
    <sheetView workbookViewId="0">
      <selection activeCell="J11" sqref="J11"/>
    </sheetView>
  </sheetViews>
  <sheetFormatPr defaultRowHeight="12" customHeight="1"/>
  <cols>
    <col min="1" max="1" width="52.140625" customWidth="1"/>
    <col min="2" max="2" width="14.140625" customWidth="1"/>
    <col min="3" max="3" width="17" customWidth="1"/>
    <col min="4" max="4" width="11.5703125" customWidth="1"/>
    <col min="5" max="5" width="14.140625" customWidth="1"/>
    <col min="6" max="6" width="14.7109375" customWidth="1"/>
  </cols>
  <sheetData>
    <row r="4" spans="1:7" ht="18" customHeight="1">
      <c r="A4" s="14" t="s">
        <v>71</v>
      </c>
      <c r="B4" s="15"/>
      <c r="C4" s="15"/>
    </row>
    <row r="6" spans="1:7" ht="12" customHeight="1">
      <c r="A6" s="12"/>
      <c r="B6" s="1"/>
      <c r="C6" s="1"/>
      <c r="D6" s="1"/>
    </row>
    <row r="7" spans="1:7" ht="12" customHeight="1">
      <c r="A7" s="16" t="s">
        <v>3</v>
      </c>
      <c r="B7" s="47" t="s">
        <v>5</v>
      </c>
      <c r="C7" s="48"/>
      <c r="D7" s="48"/>
      <c r="E7" s="48"/>
      <c r="F7" s="49"/>
      <c r="G7" s="14"/>
    </row>
    <row r="8" spans="1:7" ht="12" customHeight="1">
      <c r="A8" s="13" t="s">
        <v>6</v>
      </c>
      <c r="B8" s="7" t="s">
        <v>0</v>
      </c>
      <c r="C8" s="7" t="s">
        <v>1</v>
      </c>
      <c r="D8" s="8" t="s">
        <v>2</v>
      </c>
      <c r="E8" s="7" t="s">
        <v>29</v>
      </c>
      <c r="F8" s="7" t="s">
        <v>30</v>
      </c>
      <c r="G8" s="14"/>
    </row>
    <row r="9" spans="1:7" ht="12" customHeight="1">
      <c r="A9" s="12" t="s">
        <v>7</v>
      </c>
      <c r="B9" s="2">
        <v>11119889.357999999</v>
      </c>
      <c r="C9" s="2">
        <v>10238673.081</v>
      </c>
      <c r="D9" s="1">
        <v>1118967.5279999999</v>
      </c>
      <c r="E9" s="4">
        <f>C9+D9</f>
        <v>11357640.609000001</v>
      </c>
      <c r="F9" s="6">
        <f>E9-B9</f>
        <v>237751.25100000203</v>
      </c>
    </row>
    <row r="10" spans="1:7" ht="12" customHeight="1">
      <c r="A10" s="12" t="s">
        <v>8</v>
      </c>
      <c r="B10" s="2">
        <v>7396064.142</v>
      </c>
      <c r="C10" s="2">
        <v>12620035.867000001</v>
      </c>
      <c r="D10" s="1">
        <v>58246.968000000001</v>
      </c>
      <c r="E10" s="4">
        <f t="shared" ref="E10:E30" si="0">C10+D10</f>
        <v>12678282.835000001</v>
      </c>
      <c r="F10" s="6">
        <f t="shared" ref="F10:F30" si="1">E10-B10</f>
        <v>5282218.6930000009</v>
      </c>
    </row>
    <row r="11" spans="1:7" ht="12" customHeight="1">
      <c r="A11" s="12" t="s">
        <v>9</v>
      </c>
      <c r="B11" s="2">
        <v>4691917.7379999999</v>
      </c>
      <c r="C11" s="2">
        <v>472152.41399999999</v>
      </c>
      <c r="D11" s="1">
        <v>15770.379000000001</v>
      </c>
      <c r="E11" s="4">
        <f t="shared" si="0"/>
        <v>487922.79300000001</v>
      </c>
      <c r="F11" s="6">
        <f t="shared" si="1"/>
        <v>-4203994.9450000003</v>
      </c>
    </row>
    <row r="12" spans="1:7" ht="12" customHeight="1">
      <c r="A12" s="12" t="s">
        <v>10</v>
      </c>
      <c r="B12" s="2">
        <v>36930536.975000001</v>
      </c>
      <c r="C12" s="2">
        <v>2419324.9219999998</v>
      </c>
      <c r="D12" s="1">
        <v>16569373.311000001</v>
      </c>
      <c r="E12" s="4">
        <f t="shared" si="0"/>
        <v>18988698.232999999</v>
      </c>
      <c r="F12" s="6">
        <f t="shared" si="1"/>
        <v>-17941838.742000002</v>
      </c>
    </row>
    <row r="13" spans="1:7" ht="12" customHeight="1">
      <c r="A13" s="12" t="s">
        <v>11</v>
      </c>
      <c r="B13" s="2">
        <v>75167451</v>
      </c>
      <c r="C13" s="2">
        <v>2484232.4649999999</v>
      </c>
      <c r="D13" s="1">
        <v>16208.326999999999</v>
      </c>
      <c r="E13" s="4">
        <f t="shared" si="0"/>
        <v>2500440.7919999999</v>
      </c>
      <c r="F13" s="6">
        <f t="shared" si="1"/>
        <v>-72667010.208000004</v>
      </c>
    </row>
    <row r="14" spans="1:7" ht="12" customHeight="1">
      <c r="A14" s="12" t="s">
        <v>12</v>
      </c>
      <c r="B14" s="2">
        <v>37544358.703000002</v>
      </c>
      <c r="C14" s="2">
        <v>1846421.2069999999</v>
      </c>
      <c r="D14" s="1">
        <v>197328.747</v>
      </c>
      <c r="E14" s="4">
        <f t="shared" si="0"/>
        <v>2043749.9539999999</v>
      </c>
      <c r="F14" s="6">
        <f t="shared" si="1"/>
        <v>-35500608.748999998</v>
      </c>
    </row>
    <row r="15" spans="1:7" ht="12" customHeight="1">
      <c r="A15" s="12" t="s">
        <v>13</v>
      </c>
      <c r="B15" s="2">
        <v>27100856.738000002</v>
      </c>
      <c r="C15" s="2">
        <v>632026.30200000003</v>
      </c>
      <c r="D15" s="1">
        <v>48467.915000000001</v>
      </c>
      <c r="E15" s="4">
        <f t="shared" si="0"/>
        <v>680494.21700000006</v>
      </c>
      <c r="F15" s="6">
        <f t="shared" si="1"/>
        <v>-26420362.521000002</v>
      </c>
    </row>
    <row r="16" spans="1:7" ht="12" customHeight="1">
      <c r="A16" s="12" t="s">
        <v>14</v>
      </c>
      <c r="B16" s="2">
        <v>558420.924</v>
      </c>
      <c r="C16" s="2">
        <v>45221.290999999997</v>
      </c>
      <c r="D16" s="1">
        <v>1309.471</v>
      </c>
      <c r="E16" s="4">
        <f t="shared" si="0"/>
        <v>46530.761999999995</v>
      </c>
      <c r="F16" s="6">
        <f t="shared" si="1"/>
        <v>-511890.16200000001</v>
      </c>
    </row>
    <row r="17" spans="1:7" ht="12" customHeight="1">
      <c r="A17" s="12" t="s">
        <v>15</v>
      </c>
      <c r="B17" s="2">
        <v>932060.70900000003</v>
      </c>
      <c r="C17" s="2">
        <v>17642545.851</v>
      </c>
      <c r="D17" s="1"/>
      <c r="E17" s="4">
        <f t="shared" si="0"/>
        <v>17642545.851</v>
      </c>
      <c r="F17" s="6">
        <f t="shared" si="1"/>
        <v>16710485.141999999</v>
      </c>
    </row>
    <row r="18" spans="1:7" ht="12" customHeight="1">
      <c r="A18" s="12" t="s">
        <v>16</v>
      </c>
      <c r="B18" s="2">
        <v>7460970.932</v>
      </c>
      <c r="C18" s="2">
        <v>84998.682000000001</v>
      </c>
      <c r="D18" s="1">
        <v>47239.614000000001</v>
      </c>
      <c r="E18" s="4">
        <f t="shared" si="0"/>
        <v>132238.296</v>
      </c>
      <c r="F18" s="6">
        <f t="shared" si="1"/>
        <v>-7328732.6359999999</v>
      </c>
    </row>
    <row r="19" spans="1:7" ht="12" customHeight="1">
      <c r="A19" s="12" t="s">
        <v>17</v>
      </c>
      <c r="B19" s="2">
        <v>8081432.665</v>
      </c>
      <c r="C19" s="2">
        <v>395769.61700000003</v>
      </c>
      <c r="D19" s="1">
        <v>6835.4160000000002</v>
      </c>
      <c r="E19" s="4">
        <f t="shared" si="0"/>
        <v>402605.03300000005</v>
      </c>
      <c r="F19" s="6">
        <f t="shared" si="1"/>
        <v>-7678827.6320000002</v>
      </c>
    </row>
    <row r="20" spans="1:7" ht="12" customHeight="1">
      <c r="A20" s="12" t="s">
        <v>18</v>
      </c>
      <c r="B20" s="2">
        <v>2727166.1179999998</v>
      </c>
      <c r="C20" s="2">
        <v>179109.42800000001</v>
      </c>
      <c r="D20" s="1"/>
      <c r="E20" s="4">
        <f t="shared" si="0"/>
        <v>179109.42800000001</v>
      </c>
      <c r="F20" s="6">
        <f t="shared" si="1"/>
        <v>-2548056.69</v>
      </c>
    </row>
    <row r="21" spans="1:7" ht="12" customHeight="1">
      <c r="A21" s="12" t="s">
        <v>19</v>
      </c>
      <c r="B21" s="2">
        <v>5119870.6459999997</v>
      </c>
      <c r="C21" s="2">
        <v>620457.74699999997</v>
      </c>
      <c r="D21" s="1"/>
      <c r="E21" s="4">
        <f t="shared" si="0"/>
        <v>620457.74699999997</v>
      </c>
      <c r="F21" s="6">
        <f t="shared" si="1"/>
        <v>-4499412.8990000002</v>
      </c>
    </row>
    <row r="22" spans="1:7" ht="12" customHeight="1">
      <c r="A22" s="12" t="s">
        <v>20</v>
      </c>
      <c r="B22" s="2">
        <v>13787.052</v>
      </c>
      <c r="C22" s="2">
        <v>234076890.62</v>
      </c>
      <c r="D22" s="1">
        <v>418.4</v>
      </c>
      <c r="E22" s="4">
        <f t="shared" si="0"/>
        <v>234077309.02000001</v>
      </c>
      <c r="F22" s="6">
        <f t="shared" si="1"/>
        <v>234063521.96800002</v>
      </c>
    </row>
    <row r="23" spans="1:7" ht="12" customHeight="1">
      <c r="A23" s="12" t="s">
        <v>21</v>
      </c>
      <c r="B23" s="2">
        <v>37646066.847000003</v>
      </c>
      <c r="C23" s="2">
        <v>2023311.4609999999</v>
      </c>
      <c r="D23" s="1">
        <v>32617.84</v>
      </c>
      <c r="E23" s="4">
        <f t="shared" si="0"/>
        <v>2055929.301</v>
      </c>
      <c r="F23" s="6">
        <f t="shared" si="1"/>
        <v>-35590137.546000004</v>
      </c>
    </row>
    <row r="24" spans="1:7" ht="12" customHeight="1">
      <c r="A24" s="12" t="s">
        <v>22</v>
      </c>
      <c r="B24" s="2">
        <v>126832869.04700001</v>
      </c>
      <c r="C24" s="2">
        <v>5781482.0389999999</v>
      </c>
      <c r="D24" s="1">
        <v>118375.22500000001</v>
      </c>
      <c r="E24" s="4">
        <f t="shared" si="0"/>
        <v>5899857.2639999995</v>
      </c>
      <c r="F24" s="6">
        <f t="shared" si="1"/>
        <v>-120933011.78300001</v>
      </c>
    </row>
    <row r="25" spans="1:7" ht="12" customHeight="1">
      <c r="A25" s="12" t="s">
        <v>23</v>
      </c>
      <c r="B25" s="2">
        <v>64772636.791000001</v>
      </c>
      <c r="C25" s="2">
        <v>1465766.7309999999</v>
      </c>
      <c r="D25" s="1">
        <v>179080.70199999999</v>
      </c>
      <c r="E25" s="4">
        <f t="shared" si="0"/>
        <v>1644847.433</v>
      </c>
      <c r="F25" s="6">
        <f t="shared" si="1"/>
        <v>-63127789.358000003</v>
      </c>
    </row>
    <row r="26" spans="1:7" ht="12" customHeight="1">
      <c r="A26" s="12" t="s">
        <v>24</v>
      </c>
      <c r="B26" s="2"/>
      <c r="C26" s="2"/>
      <c r="D26" s="1"/>
      <c r="E26" s="5"/>
      <c r="F26" s="5"/>
    </row>
    <row r="27" spans="1:7" ht="12" customHeight="1">
      <c r="A27" s="12" t="s">
        <v>25</v>
      </c>
      <c r="B27" s="2">
        <v>26171442.310999997</v>
      </c>
      <c r="C27" s="2">
        <v>964489.1399999999</v>
      </c>
      <c r="D27" s="1">
        <v>28229.307000000001</v>
      </c>
      <c r="E27" s="2">
        <v>992718.44699999993</v>
      </c>
      <c r="F27" s="3">
        <v>-25178723.864</v>
      </c>
      <c r="G27" t="s">
        <v>31</v>
      </c>
    </row>
    <row r="28" spans="1:7" ht="12" customHeight="1">
      <c r="A28" s="12" t="s">
        <v>26</v>
      </c>
      <c r="B28" s="2"/>
      <c r="C28" s="2"/>
      <c r="D28" s="1"/>
      <c r="E28" s="5"/>
      <c r="F28" s="5"/>
    </row>
    <row r="29" spans="1:7" ht="12" customHeight="1">
      <c r="A29" s="12" t="s">
        <v>27</v>
      </c>
      <c r="B29" s="2">
        <v>17202.903999999999</v>
      </c>
      <c r="C29" s="2">
        <v>8950</v>
      </c>
      <c r="D29" s="1"/>
      <c r="E29" s="4">
        <f t="shared" si="0"/>
        <v>8950</v>
      </c>
      <c r="F29" s="6">
        <f t="shared" si="1"/>
        <v>-8252.9039999999986</v>
      </c>
    </row>
    <row r="30" spans="1:7" ht="12" customHeight="1">
      <c r="A30" s="12" t="s">
        <v>28</v>
      </c>
      <c r="B30" s="2">
        <v>250584.02900000001</v>
      </c>
      <c r="C30" s="2">
        <v>77147.629000000001</v>
      </c>
      <c r="D30" s="1">
        <v>900</v>
      </c>
      <c r="E30" s="4">
        <f t="shared" si="0"/>
        <v>78047.629000000001</v>
      </c>
      <c r="F30" s="6">
        <f t="shared" si="1"/>
        <v>-172536.40000000002</v>
      </c>
    </row>
    <row r="31" spans="1:7" ht="12" customHeight="1">
      <c r="A31" s="13" t="s">
        <v>32</v>
      </c>
      <c r="B31" s="7">
        <f>SUM(B9:B30)</f>
        <v>480535585.62899995</v>
      </c>
      <c r="C31" s="7">
        <f>SUM(C9:C30)</f>
        <v>294079006.49400002</v>
      </c>
      <c r="D31" s="8">
        <f>SUM(D9:D30)</f>
        <v>18439369.150000002</v>
      </c>
      <c r="E31" s="10">
        <f>SUM(E9:E30)</f>
        <v>312518375.64400005</v>
      </c>
      <c r="F31" s="11">
        <f>SUM(F9:F30)</f>
        <v>-168017209.98500001</v>
      </c>
    </row>
    <row r="32" spans="1:7" ht="12" customHeight="1">
      <c r="A32" s="12"/>
      <c r="B32" s="1"/>
      <c r="C32" s="1"/>
      <c r="D32" s="1"/>
    </row>
    <row r="33" spans="1:4" ht="12" customHeight="1">
      <c r="A33" s="12"/>
      <c r="B33" s="1"/>
      <c r="C33" s="1"/>
      <c r="D33" s="1"/>
    </row>
    <row r="34" spans="1:4" ht="12" customHeight="1">
      <c r="A34" s="12"/>
      <c r="B34" s="1"/>
      <c r="C34" s="1"/>
      <c r="D34" s="1"/>
    </row>
    <row r="35" spans="1:4" ht="12" customHeight="1">
      <c r="A35" s="35" t="s">
        <v>70</v>
      </c>
    </row>
  </sheetData>
  <mergeCells count="1">
    <mergeCell ref="B7:F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33"/>
  <sheetViews>
    <sheetView workbookViewId="0">
      <selection activeCell="I15" sqref="I15"/>
    </sheetView>
  </sheetViews>
  <sheetFormatPr defaultRowHeight="12" customHeight="1"/>
  <cols>
    <col min="1" max="1" width="27.140625" customWidth="1"/>
    <col min="2" max="2" width="17.7109375" customWidth="1"/>
    <col min="3" max="3" width="17" customWidth="1"/>
    <col min="4" max="4" width="13.7109375" customWidth="1"/>
    <col min="5" max="5" width="13.85546875" customWidth="1"/>
    <col min="6" max="6" width="21.28515625" customWidth="1"/>
  </cols>
  <sheetData>
    <row r="2" spans="1:6" ht="12" customHeight="1">
      <c r="A2" s="14" t="s">
        <v>34</v>
      </c>
      <c r="B2" s="15"/>
      <c r="C2" s="15"/>
    </row>
    <row r="3" spans="1:6" ht="12" customHeight="1">
      <c r="A3" s="14" t="s">
        <v>72</v>
      </c>
      <c r="B3" s="15"/>
      <c r="C3" s="15"/>
    </row>
    <row r="4" spans="1:6" ht="12" customHeight="1">
      <c r="A4" s="42" t="s">
        <v>3</v>
      </c>
      <c r="B4" s="44" t="s">
        <v>5</v>
      </c>
      <c r="C4" s="45"/>
      <c r="D4" s="45"/>
      <c r="E4" s="45"/>
      <c r="F4" s="46"/>
    </row>
    <row r="5" spans="1:6" ht="12" customHeight="1">
      <c r="A5" s="34" t="s">
        <v>6</v>
      </c>
      <c r="B5" s="7" t="s">
        <v>0</v>
      </c>
      <c r="C5" s="8" t="s">
        <v>1</v>
      </c>
      <c r="D5" s="7" t="s">
        <v>2</v>
      </c>
      <c r="E5" s="7" t="s">
        <v>68</v>
      </c>
      <c r="F5" s="7" t="s">
        <v>69</v>
      </c>
    </row>
    <row r="6" spans="1:6" ht="12" customHeight="1">
      <c r="A6" s="27" t="s">
        <v>7</v>
      </c>
      <c r="B6" s="36">
        <v>40995115.423</v>
      </c>
      <c r="C6" s="37">
        <v>40375225.218000002</v>
      </c>
      <c r="D6" s="36">
        <v>4307727.9919999996</v>
      </c>
      <c r="E6" s="36">
        <f>C6+D6</f>
        <v>44682953.210000001</v>
      </c>
      <c r="F6" s="6">
        <f>C6+D6-B6</f>
        <v>3687837.7870000005</v>
      </c>
    </row>
    <row r="7" spans="1:6" ht="12" customHeight="1">
      <c r="A7" s="27" t="s">
        <v>8</v>
      </c>
      <c r="B7" s="36">
        <v>35457396.262999997</v>
      </c>
      <c r="C7" s="37">
        <v>46669808.072999999</v>
      </c>
      <c r="D7" s="36">
        <v>137804.78700000001</v>
      </c>
      <c r="E7" s="36">
        <f t="shared" ref="E7:E28" si="0">C7+D7</f>
        <v>46807612.859999999</v>
      </c>
      <c r="F7" s="6">
        <f t="shared" ref="F7:F27" si="1">C7+D7-B7</f>
        <v>11350216.597000003</v>
      </c>
    </row>
    <row r="8" spans="1:6" ht="12" customHeight="1">
      <c r="A8" s="27" t="s">
        <v>9</v>
      </c>
      <c r="B8" s="36">
        <v>16828277.852000002</v>
      </c>
      <c r="C8" s="37">
        <v>1199063.879</v>
      </c>
      <c r="D8" s="36">
        <v>32019.862000000001</v>
      </c>
      <c r="E8" s="36">
        <f t="shared" si="0"/>
        <v>1231083.7409999999</v>
      </c>
      <c r="F8" s="6">
        <f t="shared" si="1"/>
        <v>-15597194.111000001</v>
      </c>
    </row>
    <row r="9" spans="1:6" ht="12" customHeight="1">
      <c r="A9" s="27" t="s">
        <v>10</v>
      </c>
      <c r="B9" s="36">
        <v>141311192.391</v>
      </c>
      <c r="C9" s="37">
        <v>9362406.2349999994</v>
      </c>
      <c r="D9" s="36">
        <v>53340275.699000001</v>
      </c>
      <c r="E9" s="36">
        <f t="shared" si="0"/>
        <v>62702681.934</v>
      </c>
      <c r="F9" s="6">
        <f t="shared" si="1"/>
        <v>-78608510.457000002</v>
      </c>
    </row>
    <row r="10" spans="1:6" ht="12" customHeight="1">
      <c r="A10" s="27" t="s">
        <v>11</v>
      </c>
      <c r="B10" s="36">
        <v>249220238.40000001</v>
      </c>
      <c r="C10" s="37">
        <v>100941111.513</v>
      </c>
      <c r="D10" s="36">
        <v>1082198.4809999999</v>
      </c>
      <c r="E10" s="36">
        <f t="shared" si="0"/>
        <v>102023309.994</v>
      </c>
      <c r="F10" s="6">
        <f t="shared" si="1"/>
        <v>-147196928.40600002</v>
      </c>
    </row>
    <row r="11" spans="1:6" ht="12" customHeight="1">
      <c r="A11" s="27" t="s">
        <v>12</v>
      </c>
      <c r="B11" s="36">
        <v>143123020.03099999</v>
      </c>
      <c r="C11" s="37">
        <v>5261041.79</v>
      </c>
      <c r="D11" s="36">
        <v>1021580.194</v>
      </c>
      <c r="E11" s="36">
        <f t="shared" si="0"/>
        <v>6282621.9840000002</v>
      </c>
      <c r="F11" s="6">
        <f t="shared" si="1"/>
        <v>-136840398.04699999</v>
      </c>
    </row>
    <row r="12" spans="1:6" ht="12" customHeight="1">
      <c r="A12" s="27" t="s">
        <v>13</v>
      </c>
      <c r="B12" s="36">
        <v>104850399.251</v>
      </c>
      <c r="C12" s="37">
        <v>2767668.2540000002</v>
      </c>
      <c r="D12" s="36">
        <v>177784.75</v>
      </c>
      <c r="E12" s="36">
        <f t="shared" si="0"/>
        <v>2945453.0040000002</v>
      </c>
      <c r="F12" s="6">
        <f t="shared" si="1"/>
        <v>-101904946.24700001</v>
      </c>
    </row>
    <row r="13" spans="1:6" ht="12" customHeight="1">
      <c r="A13" s="27" t="s">
        <v>14</v>
      </c>
      <c r="B13" s="36">
        <v>2316984.023</v>
      </c>
      <c r="C13" s="37">
        <v>228301.43599999999</v>
      </c>
      <c r="D13" s="36">
        <v>12389.434999999999</v>
      </c>
      <c r="E13" s="36">
        <f t="shared" si="0"/>
        <v>240690.87099999998</v>
      </c>
      <c r="F13" s="6">
        <f t="shared" si="1"/>
        <v>-2076293.152</v>
      </c>
    </row>
    <row r="14" spans="1:6" ht="12" customHeight="1">
      <c r="A14" s="27" t="s">
        <v>15</v>
      </c>
      <c r="B14" s="36">
        <v>4447393.273</v>
      </c>
      <c r="C14" s="37">
        <v>70491209.652999997</v>
      </c>
      <c r="D14" s="36">
        <v>96.31</v>
      </c>
      <c r="E14" s="36">
        <f t="shared" si="0"/>
        <v>70491305.963</v>
      </c>
      <c r="F14" s="6">
        <f t="shared" si="1"/>
        <v>66043912.689999998</v>
      </c>
    </row>
    <row r="15" spans="1:6" ht="12" customHeight="1">
      <c r="A15" s="27" t="s">
        <v>16</v>
      </c>
      <c r="B15" s="36">
        <v>31743035.254999999</v>
      </c>
      <c r="C15" s="37">
        <v>904768.26199999999</v>
      </c>
      <c r="D15" s="36">
        <v>360545.84399999998</v>
      </c>
      <c r="E15" s="36">
        <f t="shared" si="0"/>
        <v>1265314.1059999999</v>
      </c>
      <c r="F15" s="6">
        <f t="shared" si="1"/>
        <v>-30477721.149</v>
      </c>
    </row>
    <row r="16" spans="1:6" ht="12" customHeight="1">
      <c r="A16" s="27" t="s">
        <v>17</v>
      </c>
      <c r="B16" s="36">
        <v>31711136.971999999</v>
      </c>
      <c r="C16" s="37">
        <v>1101669.9410000001</v>
      </c>
      <c r="D16" s="36">
        <v>78598.971000000005</v>
      </c>
      <c r="E16" s="36">
        <f t="shared" si="0"/>
        <v>1180268.912</v>
      </c>
      <c r="F16" s="6">
        <f t="shared" si="1"/>
        <v>-30530868.059999999</v>
      </c>
    </row>
    <row r="17" spans="1:7" ht="12" customHeight="1">
      <c r="A17" s="27" t="s">
        <v>18</v>
      </c>
      <c r="B17" s="36">
        <v>9111443.6530000009</v>
      </c>
      <c r="C17" s="37">
        <v>572766.94700000004</v>
      </c>
      <c r="D17" s="36">
        <v>55793.158000000003</v>
      </c>
      <c r="E17" s="36">
        <f t="shared" si="0"/>
        <v>628560.1050000001</v>
      </c>
      <c r="F17" s="6">
        <f t="shared" si="1"/>
        <v>-8482883.5480000004</v>
      </c>
    </row>
    <row r="18" spans="1:7" ht="12" customHeight="1">
      <c r="A18" s="27" t="s">
        <v>19</v>
      </c>
      <c r="B18" s="36">
        <v>20906306.164000001</v>
      </c>
      <c r="C18" s="37">
        <v>5743381.2130000005</v>
      </c>
      <c r="D18" s="36">
        <v>1119.6679999999999</v>
      </c>
      <c r="E18" s="36">
        <f t="shared" si="0"/>
        <v>5744500.8810000001</v>
      </c>
      <c r="F18" s="6">
        <f t="shared" si="1"/>
        <v>-15161805.283</v>
      </c>
    </row>
    <row r="19" spans="1:7" ht="12" customHeight="1">
      <c r="A19" s="27" t="s">
        <v>20</v>
      </c>
      <c r="B19" s="36">
        <v>361454.46299999999</v>
      </c>
      <c r="C19" s="37">
        <v>1055923807.564</v>
      </c>
      <c r="D19" s="36">
        <v>2085.6579999999999</v>
      </c>
      <c r="E19" s="36">
        <f t="shared" si="0"/>
        <v>1055925893.222</v>
      </c>
      <c r="F19" s="6">
        <f t="shared" si="1"/>
        <v>1055564438.7589999</v>
      </c>
    </row>
    <row r="20" spans="1:7" ht="12" customHeight="1">
      <c r="A20" s="27" t="s">
        <v>21</v>
      </c>
      <c r="B20" s="36">
        <v>141901605.69400001</v>
      </c>
      <c r="C20" s="37">
        <v>10528356.697000001</v>
      </c>
      <c r="D20" s="36">
        <v>295087.99699999997</v>
      </c>
      <c r="E20" s="36">
        <f t="shared" si="0"/>
        <v>10823444.694</v>
      </c>
      <c r="F20" s="6">
        <f t="shared" si="1"/>
        <v>-131078161</v>
      </c>
    </row>
    <row r="21" spans="1:7" ht="12" customHeight="1">
      <c r="A21" s="27" t="s">
        <v>22</v>
      </c>
      <c r="B21" s="36">
        <v>442670945.94800001</v>
      </c>
      <c r="C21" s="37">
        <v>18875982.499000002</v>
      </c>
      <c r="D21" s="36">
        <v>876640.92700000003</v>
      </c>
      <c r="E21" s="36">
        <f t="shared" si="0"/>
        <v>19752623.426000003</v>
      </c>
      <c r="F21" s="6">
        <f t="shared" si="1"/>
        <v>-422918322.52200001</v>
      </c>
    </row>
    <row r="22" spans="1:7" ht="12" customHeight="1">
      <c r="A22" s="27" t="s">
        <v>23</v>
      </c>
      <c r="B22" s="36">
        <v>219183816.80899999</v>
      </c>
      <c r="C22" s="37">
        <v>20686777.969000001</v>
      </c>
      <c r="D22" s="36">
        <v>2106746.9870000002</v>
      </c>
      <c r="E22" s="36">
        <f t="shared" si="0"/>
        <v>22793524.956</v>
      </c>
      <c r="F22" s="6">
        <f t="shared" si="1"/>
        <v>-196390291.85299999</v>
      </c>
    </row>
    <row r="23" spans="1:7" ht="12" customHeight="1">
      <c r="A23" s="27" t="s">
        <v>24</v>
      </c>
      <c r="B23" s="36"/>
      <c r="C23" s="38"/>
      <c r="D23" s="36"/>
      <c r="E23" s="36">
        <f t="shared" si="0"/>
        <v>0</v>
      </c>
      <c r="F23" s="5"/>
    </row>
    <row r="24" spans="1:7" ht="12" customHeight="1">
      <c r="A24" s="27" t="s">
        <v>25</v>
      </c>
      <c r="B24" s="39">
        <v>74326171.969999999</v>
      </c>
      <c r="C24" s="40">
        <v>3788670.585</v>
      </c>
      <c r="D24" s="39">
        <v>920188.23200000008</v>
      </c>
      <c r="E24" s="36">
        <f t="shared" si="0"/>
        <v>4708858.8169999998</v>
      </c>
      <c r="F24" s="6">
        <v>-69617313.152999997</v>
      </c>
      <c r="G24" s="14" t="s">
        <v>31</v>
      </c>
    </row>
    <row r="25" spans="1:7" ht="12" customHeight="1">
      <c r="A25" s="27" t="s">
        <v>26</v>
      </c>
      <c r="B25" s="36"/>
      <c r="C25" s="38"/>
      <c r="D25" s="36"/>
      <c r="E25" s="36">
        <f t="shared" si="0"/>
        <v>0</v>
      </c>
      <c r="F25" s="5"/>
    </row>
    <row r="26" spans="1:7" ht="12" customHeight="1">
      <c r="A26" s="27" t="s">
        <v>27</v>
      </c>
      <c r="B26" s="36">
        <v>41895.169000000002</v>
      </c>
      <c r="C26" s="37">
        <v>139050.32699999999</v>
      </c>
      <c r="D26" s="36"/>
      <c r="E26" s="36">
        <f t="shared" si="0"/>
        <v>139050.32699999999</v>
      </c>
      <c r="F26" s="6">
        <f t="shared" si="1"/>
        <v>97155.157999999996</v>
      </c>
    </row>
    <row r="27" spans="1:7" ht="12" customHeight="1">
      <c r="A27" s="27" t="s">
        <v>28</v>
      </c>
      <c r="B27" s="41">
        <v>942143.45200000005</v>
      </c>
      <c r="C27" s="37">
        <v>589396.94099999999</v>
      </c>
      <c r="D27" s="36">
        <v>6413</v>
      </c>
      <c r="E27" s="36">
        <f t="shared" si="0"/>
        <v>595809.94099999999</v>
      </c>
      <c r="F27" s="6">
        <f t="shared" si="1"/>
        <v>-346333.51100000006</v>
      </c>
    </row>
    <row r="28" spans="1:7" ht="12" customHeight="1">
      <c r="A28" s="13" t="s">
        <v>32</v>
      </c>
      <c r="B28" s="8">
        <f>SUM(B6:B27)</f>
        <v>1711449972.4560001</v>
      </c>
      <c r="C28" s="43">
        <f>SUM(C6:C27)</f>
        <v>1396150464.9960003</v>
      </c>
      <c r="D28" s="7">
        <f>SUM(D6:D27)</f>
        <v>64815097.952000007</v>
      </c>
      <c r="E28" s="7">
        <f t="shared" si="0"/>
        <v>1460965562.9480002</v>
      </c>
      <c r="F28" s="11">
        <f>SUM(F6:F27)</f>
        <v>-250484409.50800011</v>
      </c>
    </row>
    <row r="29" spans="1:7" ht="12" customHeight="1">
      <c r="A29" s="12"/>
      <c r="B29" s="38"/>
      <c r="C29" s="38"/>
      <c r="D29" s="38"/>
      <c r="E29" s="38"/>
    </row>
    <row r="30" spans="1:7" ht="12" customHeight="1">
      <c r="A30" s="12"/>
      <c r="B30" s="38"/>
      <c r="C30" s="38"/>
      <c r="D30" s="38"/>
      <c r="E30" s="38"/>
    </row>
    <row r="31" spans="1:7" ht="12" customHeight="1">
      <c r="A31" s="35" t="s">
        <v>70</v>
      </c>
      <c r="B31" s="38"/>
      <c r="C31" s="38"/>
      <c r="D31" s="38"/>
      <c r="E31" s="38"/>
    </row>
    <row r="32" spans="1:7" ht="12" customHeight="1">
      <c r="A32" s="12"/>
      <c r="B32" s="38"/>
      <c r="C32" s="38"/>
      <c r="D32" s="38"/>
      <c r="E32" s="38"/>
    </row>
    <row r="33" spans="1:5" ht="12" customHeight="1">
      <c r="A33" s="12"/>
      <c r="B33" s="38"/>
      <c r="C33" s="38"/>
      <c r="D33" s="38"/>
      <c r="E33" s="38"/>
    </row>
  </sheetData>
  <mergeCells count="1"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G17" sqref="G17"/>
    </sheetView>
  </sheetViews>
  <sheetFormatPr defaultRowHeight="15"/>
  <cols>
    <col min="2" max="2" width="34.85546875" customWidth="1"/>
    <col min="3" max="3" width="38.7109375" customWidth="1"/>
  </cols>
  <sheetData>
    <row r="1" spans="1:3" ht="17.25">
      <c r="A1" s="14" t="s">
        <v>75</v>
      </c>
      <c r="B1" s="14"/>
      <c r="C1" s="14"/>
    </row>
    <row r="2" spans="1:3">
      <c r="A2" s="14"/>
    </row>
    <row r="3" spans="1:3">
      <c r="A3" s="17"/>
    </row>
    <row r="4" spans="1:3" s="14" customFormat="1">
      <c r="A4" s="18" t="s">
        <v>35</v>
      </c>
      <c r="B4" s="19" t="s">
        <v>73</v>
      </c>
      <c r="C4" s="19" t="s">
        <v>74</v>
      </c>
    </row>
    <row r="5" spans="1:3" s="14" customFormat="1">
      <c r="A5" s="20"/>
      <c r="B5" s="21" t="s">
        <v>36</v>
      </c>
      <c r="C5" s="21" t="s">
        <v>51</v>
      </c>
    </row>
    <row r="6" spans="1:3">
      <c r="A6" s="17">
        <v>1</v>
      </c>
      <c r="B6" s="5" t="s">
        <v>47</v>
      </c>
      <c r="C6" s="5" t="s">
        <v>47</v>
      </c>
    </row>
    <row r="7" spans="1:3">
      <c r="A7" s="17">
        <v>2</v>
      </c>
      <c r="B7" s="5" t="s">
        <v>42</v>
      </c>
      <c r="C7" s="5" t="s">
        <v>42</v>
      </c>
    </row>
    <row r="8" spans="1:3">
      <c r="A8" s="17">
        <v>3</v>
      </c>
      <c r="B8" s="5" t="s">
        <v>45</v>
      </c>
      <c r="C8" s="5" t="s">
        <v>40</v>
      </c>
    </row>
    <row r="9" spans="1:3">
      <c r="A9" s="17">
        <v>4</v>
      </c>
      <c r="B9" s="5" t="s">
        <v>40</v>
      </c>
      <c r="C9" s="5" t="s">
        <v>45</v>
      </c>
    </row>
    <row r="10" spans="1:3">
      <c r="A10" s="17">
        <v>5</v>
      </c>
      <c r="B10" s="5" t="s">
        <v>52</v>
      </c>
      <c r="C10" s="5" t="s">
        <v>52</v>
      </c>
    </row>
    <row r="11" spans="1:3">
      <c r="A11" s="17">
        <v>6</v>
      </c>
      <c r="B11" s="5" t="s">
        <v>53</v>
      </c>
      <c r="C11" s="5" t="s">
        <v>54</v>
      </c>
    </row>
    <row r="12" spans="1:3">
      <c r="A12" s="17">
        <v>7</v>
      </c>
      <c r="B12" s="5" t="s">
        <v>54</v>
      </c>
      <c r="C12" s="5" t="s">
        <v>61</v>
      </c>
    </row>
    <row r="13" spans="1:3">
      <c r="A13" s="17">
        <v>8</v>
      </c>
      <c r="B13" s="5" t="s">
        <v>55</v>
      </c>
      <c r="C13" s="5" t="s">
        <v>53</v>
      </c>
    </row>
    <row r="14" spans="1:3">
      <c r="A14" s="17">
        <v>9</v>
      </c>
      <c r="B14" s="5" t="s">
        <v>56</v>
      </c>
      <c r="C14" s="5" t="s">
        <v>38</v>
      </c>
    </row>
    <row r="15" spans="1:3">
      <c r="A15" s="17">
        <v>10</v>
      </c>
      <c r="B15" s="5" t="s">
        <v>57</v>
      </c>
      <c r="C15" s="22" t="s">
        <v>56</v>
      </c>
    </row>
    <row r="16" spans="1:3" s="14" customFormat="1">
      <c r="A16" s="18"/>
      <c r="B16" s="23" t="s">
        <v>58</v>
      </c>
      <c r="C16" s="23" t="s">
        <v>64</v>
      </c>
    </row>
    <row r="17" spans="1:3" ht="30" customHeight="1">
      <c r="A17" s="24"/>
      <c r="B17" s="25" t="s">
        <v>59</v>
      </c>
      <c r="C17" s="25" t="s">
        <v>63</v>
      </c>
    </row>
    <row r="18" spans="1:3">
      <c r="A18" s="26"/>
      <c r="B18" s="21" t="s">
        <v>60</v>
      </c>
      <c r="C18" s="23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G10" sqref="G10"/>
    </sheetView>
  </sheetViews>
  <sheetFormatPr defaultRowHeight="15"/>
  <cols>
    <col min="2" max="2" width="34.85546875" customWidth="1"/>
    <col min="3" max="3" width="38.7109375" customWidth="1"/>
  </cols>
  <sheetData>
    <row r="1" spans="1:3" ht="17.25">
      <c r="A1" s="14" t="s">
        <v>76</v>
      </c>
      <c r="B1" s="14"/>
      <c r="C1" s="14"/>
    </row>
    <row r="2" spans="1:3">
      <c r="A2" s="14"/>
    </row>
    <row r="3" spans="1:3">
      <c r="A3" s="17"/>
    </row>
    <row r="4" spans="1:3" s="14" customFormat="1">
      <c r="A4" s="18" t="s">
        <v>35</v>
      </c>
      <c r="B4" s="19" t="s">
        <v>73</v>
      </c>
      <c r="C4" s="19" t="s">
        <v>74</v>
      </c>
    </row>
    <row r="5" spans="1:3" s="14" customFormat="1">
      <c r="A5" s="20"/>
      <c r="B5" s="21" t="s">
        <v>36</v>
      </c>
      <c r="C5" s="21" t="s">
        <v>51</v>
      </c>
    </row>
    <row r="6" spans="1:3">
      <c r="A6" s="17">
        <v>1</v>
      </c>
      <c r="B6" s="5" t="s">
        <v>37</v>
      </c>
      <c r="C6" s="5" t="s">
        <v>37</v>
      </c>
    </row>
    <row r="7" spans="1:3">
      <c r="A7" s="17">
        <v>2</v>
      </c>
      <c r="B7" s="5" t="s">
        <v>38</v>
      </c>
      <c r="C7" s="5" t="s">
        <v>39</v>
      </c>
    </row>
    <row r="8" spans="1:3">
      <c r="A8" s="17">
        <v>3</v>
      </c>
      <c r="B8" s="5" t="s">
        <v>40</v>
      </c>
      <c r="C8" s="5" t="s">
        <v>38</v>
      </c>
    </row>
    <row r="9" spans="1:3">
      <c r="A9" s="17">
        <v>4</v>
      </c>
      <c r="B9" s="5" t="s">
        <v>41</v>
      </c>
      <c r="C9" s="5" t="s">
        <v>41</v>
      </c>
    </row>
    <row r="10" spans="1:3">
      <c r="A10" s="17">
        <v>5</v>
      </c>
      <c r="B10" s="5" t="s">
        <v>42</v>
      </c>
      <c r="C10" s="5" t="s">
        <v>43</v>
      </c>
    </row>
    <row r="11" spans="1:3">
      <c r="A11" s="17">
        <v>6</v>
      </c>
      <c r="B11" s="5" t="s">
        <v>44</v>
      </c>
      <c r="C11" s="5" t="s">
        <v>45</v>
      </c>
    </row>
    <row r="12" spans="1:3">
      <c r="A12" s="17">
        <v>7</v>
      </c>
      <c r="B12" s="5" t="s">
        <v>43</v>
      </c>
      <c r="C12" s="5" t="s">
        <v>46</v>
      </c>
    </row>
    <row r="13" spans="1:3">
      <c r="A13" s="17">
        <v>8</v>
      </c>
      <c r="B13" s="5" t="s">
        <v>47</v>
      </c>
      <c r="C13" s="5" t="s">
        <v>47</v>
      </c>
    </row>
    <row r="14" spans="1:3">
      <c r="A14" s="17">
        <v>9</v>
      </c>
      <c r="B14" s="5" t="s">
        <v>45</v>
      </c>
      <c r="C14" s="5" t="s">
        <v>42</v>
      </c>
    </row>
    <row r="15" spans="1:3">
      <c r="A15" s="17">
        <v>10</v>
      </c>
      <c r="B15" s="5" t="s">
        <v>46</v>
      </c>
      <c r="C15" s="22" t="s">
        <v>44</v>
      </c>
    </row>
    <row r="16" spans="1:3" s="14" customFormat="1">
      <c r="A16" s="18"/>
      <c r="B16" s="23" t="s">
        <v>48</v>
      </c>
      <c r="C16" s="23" t="s">
        <v>49</v>
      </c>
    </row>
    <row r="17" spans="1:3" ht="30" customHeight="1">
      <c r="A17" s="24"/>
      <c r="B17" s="25" t="s">
        <v>65</v>
      </c>
      <c r="C17" s="25" t="s">
        <v>66</v>
      </c>
    </row>
    <row r="18" spans="1:3">
      <c r="A18" s="26"/>
      <c r="B18" s="21" t="s">
        <v>50</v>
      </c>
      <c r="C18" s="2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annual 2018</vt:lpstr>
      <vt:lpstr>4ekw.2019</vt:lpstr>
      <vt:lpstr>annual 2019</vt:lpstr>
      <vt:lpstr>Import 10 bel</vt:lpstr>
      <vt:lpstr>Export 10bel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Rampersad</dc:creator>
  <cp:lastModifiedBy>ABS EDP</cp:lastModifiedBy>
  <dcterms:created xsi:type="dcterms:W3CDTF">2020-02-11T11:13:11Z</dcterms:created>
  <dcterms:modified xsi:type="dcterms:W3CDTF">2020-02-12T12:09:07Z</dcterms:modified>
</cp:coreProperties>
</file>